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2405" activeTab="0"/>
  </bookViews>
  <sheets>
    <sheet name="плащане по обособена позиция №1" sheetId="1" r:id="rId1"/>
    <sheet name="плащане по обособена позиция №2" sheetId="2" r:id="rId2"/>
  </sheets>
  <definedNames>
    <definedName name="_xlnm.Print_Area" localSheetId="0">'плащане по обособена позиция №1'!$B$1:$E$16</definedName>
    <definedName name="_xlnm.Print_Titles" localSheetId="0">'плащане по обособена позиция №1'!$2:$2</definedName>
  </definedNames>
  <calcPr fullCalcOnLoad="1"/>
</workbook>
</file>

<file path=xl/sharedStrings.xml><?xml version="1.0" encoding="utf-8"?>
<sst xmlns="http://schemas.openxmlformats.org/spreadsheetml/2006/main" count="105" uniqueCount="96">
  <si>
    <t>№ по ред</t>
  </si>
  <si>
    <t>изд. фактура №, дата</t>
  </si>
  <si>
    <t>стойност без ДДС</t>
  </si>
  <si>
    <t>стойност с  ДДС</t>
  </si>
  <si>
    <t>без ДДС</t>
  </si>
  <si>
    <t>с ДДС</t>
  </si>
  <si>
    <t>отпуснат лимит за срока на договора:</t>
  </si>
  <si>
    <t>оставаща сума за реализиране за срока на договора:</t>
  </si>
  <si>
    <t>общо изразходени средства  по договора:</t>
  </si>
  <si>
    <t>РУ АНГЕЛ КЪНЧЕВ ГР.РУСЕ</t>
  </si>
  <si>
    <t>забележка/наименование на   проект; ФНИ</t>
  </si>
  <si>
    <t>изразходена сума за срока на договора:</t>
  </si>
  <si>
    <t>1976/13.01.2014</t>
  </si>
  <si>
    <t>2086/12.02.2014</t>
  </si>
  <si>
    <t>2195/04.03.2014</t>
  </si>
  <si>
    <t>2307/01.04.2014</t>
  </si>
  <si>
    <t>2343/07.05.2014</t>
  </si>
  <si>
    <t>2380/03.06.2014</t>
  </si>
  <si>
    <t>2416/02.07.2014</t>
  </si>
  <si>
    <t>2452/05.08.2014</t>
  </si>
  <si>
    <t>2485/01.09.2014</t>
  </si>
  <si>
    <t>2517/02.10.2014</t>
  </si>
  <si>
    <t>2551/04.11.2014</t>
  </si>
  <si>
    <t>СПРАВКА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ИЗВЪРШЕНИ РАЗХОДИ ПО ФАКТУРИ
по изпълнение на договор след проведена процедура с предмет „Организиране и провеждане на денонощна физическа охрана на райони и имущество на Русенски университет „Ангел Кънчев – Русе и филиал Разград по обособени позиции”, ОТ  „АГЕНЦИЯ ЗА СИГУРНОСТ, ОХРАНА И ПРОУЧВАНЕ - ЩИТ” ООД – Русе по Договор № 95В00-18/25.02.2013 г. по обособена позиция №1 с предмет: "Организиране и провеждане на денонощна физическа охрана на райони и имущество на Русенски университет "Ангел Кънчев" за периода от 25.02.2013 г. до 24.02.2016 г.</t>
  </si>
  <si>
    <t>СПРАВКА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ИЗВЪРШЕНИ РАЗХОДИ ПО ФАКТУРИ
по изпълнение на договор след проведена процедура с предмет „Организиране и провеждане на денонощна физическа охрана на райони и имущество на Русенски университет „Ангел Кънчев – Русе и филиал Разград по обособени позиции”,                                                                                                              ОТ  „БАТ СЕКЮРИТИ” ЕООД по Договор № 95В00-17/25.02.2013 г за  обособена позиция №2 с предмет: „Организиране и провеждане на денонощна физическа охрана на райони и имущество на Русенски университет „Ангел Кънчев” – филиал Разград за периода от 25.02.2013 г. до 24.02.2016 г.</t>
  </si>
  <si>
    <t>2623/06.01.2015</t>
  </si>
  <si>
    <t>2663/02.02.2015</t>
  </si>
  <si>
    <t>0000016980</t>
  </si>
  <si>
    <t>01,04,2013</t>
  </si>
  <si>
    <t>0000017327</t>
  </si>
  <si>
    <t>07,05,2013</t>
  </si>
  <si>
    <t>0000017655</t>
  </si>
  <si>
    <t>03,06,2013</t>
  </si>
  <si>
    <t>0000018005</t>
  </si>
  <si>
    <t>01,07,2013</t>
  </si>
  <si>
    <t>0000018347</t>
  </si>
  <si>
    <t>01,08,2013</t>
  </si>
  <si>
    <t>0000018705</t>
  </si>
  <si>
    <t>02,09,2013</t>
  </si>
  <si>
    <t>0000019077</t>
  </si>
  <si>
    <t>01,10,2013</t>
  </si>
  <si>
    <t>0000019455</t>
  </si>
  <si>
    <t>01,11,2013</t>
  </si>
  <si>
    <t>0000019823</t>
  </si>
  <si>
    <t>02,12,2013</t>
  </si>
  <si>
    <t>0000020513</t>
  </si>
  <si>
    <t>06,01,2014</t>
  </si>
  <si>
    <t>0000020640</t>
  </si>
  <si>
    <t>03,02,2014</t>
  </si>
  <si>
    <t>0000021210</t>
  </si>
  <si>
    <t>04,03,2014</t>
  </si>
  <si>
    <t>0000021813</t>
  </si>
  <si>
    <t>01,04,2014</t>
  </si>
  <si>
    <t>0000022310</t>
  </si>
  <si>
    <t>07,05,2014</t>
  </si>
  <si>
    <t>0000022865</t>
  </si>
  <si>
    <t>02,06,2014</t>
  </si>
  <si>
    <t>0000023408</t>
  </si>
  <si>
    <t>01,07,2014</t>
  </si>
  <si>
    <t>0000024032</t>
  </si>
  <si>
    <t>01,08,2014</t>
  </si>
  <si>
    <t>0000024594</t>
  </si>
  <si>
    <t>01,09,2014</t>
  </si>
  <si>
    <t>0000025197</t>
  </si>
  <si>
    <t>01,10,2014</t>
  </si>
  <si>
    <t>0000026185</t>
  </si>
  <si>
    <t>03,11,2014</t>
  </si>
  <si>
    <t>0000026542</t>
  </si>
  <si>
    <t>01,12,2014</t>
  </si>
  <si>
    <t>Всичко по договор</t>
  </si>
  <si>
    <t>ОБЩО за 2013:</t>
  </si>
  <si>
    <t>ОБЩО за 2014 :</t>
  </si>
  <si>
    <t>ОБЩО за 2015 :</t>
  </si>
  <si>
    <t>2702/04.03.2015</t>
  </si>
  <si>
    <t>0000027473</t>
  </si>
  <si>
    <t>0000027748</t>
  </si>
  <si>
    <t>05,01,2015</t>
  </si>
  <si>
    <t>02,02,2015</t>
  </si>
  <si>
    <t>2742/02.04.2015</t>
  </si>
  <si>
    <t>2783/05.05.2015</t>
  </si>
  <si>
    <t>0000028912</t>
  </si>
  <si>
    <t>0000029378</t>
  </si>
  <si>
    <t>0000030205</t>
  </si>
  <si>
    <t>04,03,2015</t>
  </si>
  <si>
    <t>01,04,2015</t>
  </si>
  <si>
    <t>04,05,2015</t>
  </si>
  <si>
    <t>2824/08.06.2015</t>
  </si>
  <si>
    <t>0000030807</t>
  </si>
  <si>
    <t>01,06,2015</t>
  </si>
  <si>
    <t>2869/08.07.2015</t>
  </si>
  <si>
    <t>0000031231</t>
  </si>
  <si>
    <t>01,07,2015</t>
  </si>
  <si>
    <t>0000031853</t>
  </si>
  <si>
    <t>03,08,2015</t>
  </si>
  <si>
    <t>2917/03.08.2015</t>
  </si>
  <si>
    <t>2968/02.09.2015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</si>
</sst>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\ &quot;лв.&quot;"/>
    <numFmt numFmtId="173" formatCode="#,##0.00\ &quot;лв.&quot;"/>
    <numFmt numFmtId="174" formatCode="0.0"/>
    <numFmt numFmtId="175" formatCode="0.0000"/>
    <numFmt numFmtId="176" formatCode="0.000"/>
    <numFmt numFmtId="177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>
      <alignment/>
      <protection/>
    </xf>
  </cellStyleXfs>
  <cellXfs count="12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/>
    </xf>
    <xf numFmtId="0" fontId="5" fillId="33" borderId="15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2" fontId="6" fillId="0" borderId="17" xfId="0" applyNumberFormat="1" applyFont="1" applyBorder="1" applyAlignment="1">
      <alignment vertical="top" wrapText="1"/>
    </xf>
    <xf numFmtId="0" fontId="4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" fontId="7" fillId="34" borderId="20" xfId="0" applyNumberFormat="1" applyFont="1" applyFill="1" applyBorder="1" applyAlignment="1">
      <alignment/>
    </xf>
    <xf numFmtId="2" fontId="7" fillId="34" borderId="21" xfId="0" applyNumberFormat="1" applyFont="1" applyFill="1" applyBorder="1" applyAlignment="1">
      <alignment/>
    </xf>
    <xf numFmtId="4" fontId="5" fillId="35" borderId="2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2" fontId="6" fillId="0" borderId="17" xfId="0" applyNumberFormat="1" applyFont="1" applyFill="1" applyBorder="1" applyAlignment="1">
      <alignment horizontal="right"/>
    </xf>
    <xf numFmtId="0" fontId="6" fillId="0" borderId="22" xfId="0" applyFont="1" applyBorder="1" applyAlignment="1">
      <alignment/>
    </xf>
    <xf numFmtId="4" fontId="5" fillId="35" borderId="21" xfId="0" applyNumberFormat="1" applyFont="1" applyFill="1" applyBorder="1" applyAlignment="1">
      <alignment/>
    </xf>
    <xf numFmtId="4" fontId="5" fillId="36" borderId="23" xfId="0" applyNumberFormat="1" applyFont="1" applyFill="1" applyBorder="1" applyAlignment="1">
      <alignment/>
    </xf>
    <xf numFmtId="4" fontId="5" fillId="36" borderId="24" xfId="0" applyNumberFormat="1" applyFont="1" applyFill="1" applyBorder="1" applyAlignment="1">
      <alignment/>
    </xf>
    <xf numFmtId="0" fontId="0" fillId="0" borderId="20" xfId="0" applyBorder="1" applyAlignment="1">
      <alignment/>
    </xf>
    <xf numFmtId="49" fontId="0" fillId="0" borderId="22" xfId="0" applyNumberFormat="1" applyBorder="1" applyAlignment="1">
      <alignment/>
    </xf>
    <xf numFmtId="0" fontId="0" fillId="0" borderId="19" xfId="0" applyBorder="1" applyAlignment="1">
      <alignment/>
    </xf>
    <xf numFmtId="49" fontId="0" fillId="0" borderId="25" xfId="0" applyNumberFormat="1" applyBorder="1" applyAlignment="1">
      <alignment/>
    </xf>
    <xf numFmtId="0" fontId="0" fillId="0" borderId="21" xfId="0" applyBorder="1" applyAlignment="1">
      <alignment/>
    </xf>
    <xf numFmtId="2" fontId="0" fillId="0" borderId="20" xfId="0" applyNumberFormat="1" applyBorder="1" applyAlignment="1">
      <alignment/>
    </xf>
    <xf numFmtId="49" fontId="3" fillId="0" borderId="25" xfId="0" applyNumberFormat="1" applyFont="1" applyBorder="1" applyAlignment="1">
      <alignment/>
    </xf>
    <xf numFmtId="0" fontId="3" fillId="0" borderId="20" xfId="0" applyFont="1" applyBorder="1" applyAlignment="1">
      <alignment/>
    </xf>
    <xf numFmtId="49" fontId="10" fillId="0" borderId="25" xfId="0" applyNumberFormat="1" applyFont="1" applyBorder="1" applyAlignment="1">
      <alignment/>
    </xf>
    <xf numFmtId="49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2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9" fontId="10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2" fontId="10" fillId="0" borderId="31" xfId="0" applyNumberFormat="1" applyFont="1" applyBorder="1" applyAlignment="1">
      <alignment/>
    </xf>
    <xf numFmtId="49" fontId="10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2" fontId="10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49" fontId="10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2" fontId="10" fillId="0" borderId="13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27" xfId="0" applyBorder="1" applyAlignment="1">
      <alignment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0" fontId="9" fillId="0" borderId="13" xfId="0" applyFont="1" applyBorder="1" applyAlignment="1">
      <alignment/>
    </xf>
    <xf numFmtId="49" fontId="3" fillId="0" borderId="35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0" fillId="0" borderId="36" xfId="0" applyBorder="1" applyAlignment="1">
      <alignment/>
    </xf>
    <xf numFmtId="4" fontId="7" fillId="36" borderId="11" xfId="0" applyNumberFormat="1" applyFont="1" applyFill="1" applyBorder="1" applyAlignment="1">
      <alignment vertical="center"/>
    </xf>
    <xf numFmtId="0" fontId="6" fillId="36" borderId="19" xfId="0" applyFont="1" applyFill="1" applyBorder="1" applyAlignment="1">
      <alignment/>
    </xf>
    <xf numFmtId="4" fontId="5" fillId="35" borderId="20" xfId="0" applyNumberFormat="1" applyFont="1" applyFill="1" applyBorder="1" applyAlignment="1">
      <alignment vertical="center"/>
    </xf>
    <xf numFmtId="4" fontId="7" fillId="35" borderId="20" xfId="0" applyNumberFormat="1" applyFont="1" applyFill="1" applyBorder="1" applyAlignment="1">
      <alignment vertical="center"/>
    </xf>
    <xf numFmtId="0" fontId="6" fillId="35" borderId="21" xfId="0" applyFont="1" applyFill="1" applyBorder="1" applyAlignment="1">
      <alignment/>
    </xf>
    <xf numFmtId="4" fontId="5" fillId="36" borderId="23" xfId="0" applyNumberFormat="1" applyFont="1" applyFill="1" applyBorder="1" applyAlignment="1">
      <alignment vertical="center"/>
    </xf>
    <xf numFmtId="4" fontId="7" fillId="36" borderId="23" xfId="0" applyNumberFormat="1" applyFont="1" applyFill="1" applyBorder="1" applyAlignment="1">
      <alignment vertical="center"/>
    </xf>
    <xf numFmtId="0" fontId="6" fillId="36" borderId="24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37" xfId="0" applyFont="1" applyBorder="1" applyAlignment="1">
      <alignment horizontal="center"/>
    </xf>
    <xf numFmtId="2" fontId="6" fillId="0" borderId="31" xfId="0" applyNumberFormat="1" applyFont="1" applyFill="1" applyBorder="1" applyAlignment="1">
      <alignment horizontal="right"/>
    </xf>
    <xf numFmtId="2" fontId="6" fillId="0" borderId="31" xfId="0" applyNumberFormat="1" applyFont="1" applyBorder="1" applyAlignment="1">
      <alignment vertical="top" wrapText="1"/>
    </xf>
    <xf numFmtId="2" fontId="5" fillId="37" borderId="33" xfId="0" applyNumberFormat="1" applyFont="1" applyFill="1" applyBorder="1" applyAlignment="1">
      <alignment/>
    </xf>
    <xf numFmtId="0" fontId="6" fillId="37" borderId="34" xfId="0" applyFont="1" applyFill="1" applyBorder="1" applyAlignment="1">
      <alignment/>
    </xf>
    <xf numFmtId="0" fontId="4" fillId="0" borderId="20" xfId="0" applyFont="1" applyBorder="1" applyAlignment="1">
      <alignment horizontal="center"/>
    </xf>
    <xf numFmtId="2" fontId="6" fillId="0" borderId="20" xfId="0" applyNumberFormat="1" applyFont="1" applyFill="1" applyBorder="1" applyAlignment="1">
      <alignment horizontal="right"/>
    </xf>
    <xf numFmtId="2" fontId="6" fillId="0" borderId="20" xfId="0" applyNumberFormat="1" applyFont="1" applyBorder="1" applyAlignment="1">
      <alignment vertical="top" wrapText="1"/>
    </xf>
    <xf numFmtId="49" fontId="3" fillId="0" borderId="20" xfId="0" applyNumberFormat="1" applyFont="1" applyBorder="1" applyAlignment="1">
      <alignment/>
    </xf>
    <xf numFmtId="0" fontId="6" fillId="0" borderId="11" xfId="0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right"/>
    </xf>
    <xf numFmtId="2" fontId="6" fillId="0" borderId="11" xfId="0" applyNumberFormat="1" applyFont="1" applyBorder="1" applyAlignment="1">
      <alignment vertical="top" wrapText="1"/>
    </xf>
    <xf numFmtId="0" fontId="5" fillId="0" borderId="19" xfId="0" applyFont="1" applyFill="1" applyBorder="1" applyAlignment="1">
      <alignment horizontal="center"/>
    </xf>
    <xf numFmtId="0" fontId="6" fillId="0" borderId="35" xfId="0" applyFont="1" applyBorder="1" applyAlignment="1">
      <alignment horizontal="center" vertical="top"/>
    </xf>
    <xf numFmtId="0" fontId="6" fillId="0" borderId="36" xfId="0" applyFont="1" applyBorder="1" applyAlignment="1">
      <alignment wrapText="1"/>
    </xf>
    <xf numFmtId="0" fontId="6" fillId="0" borderId="25" xfId="0" applyFont="1" applyBorder="1" applyAlignment="1">
      <alignment horizontal="center" wrapText="1"/>
    </xf>
    <xf numFmtId="0" fontId="6" fillId="0" borderId="21" xfId="0" applyFont="1" applyBorder="1" applyAlignment="1">
      <alignment wrapText="1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wrapText="1"/>
    </xf>
    <xf numFmtId="0" fontId="6" fillId="0" borderId="38" xfId="0" applyFont="1" applyBorder="1" applyAlignment="1">
      <alignment horizontal="center" wrapText="1"/>
    </xf>
    <xf numFmtId="0" fontId="4" fillId="0" borderId="23" xfId="0" applyFont="1" applyBorder="1" applyAlignment="1">
      <alignment horizontal="center"/>
    </xf>
    <xf numFmtId="2" fontId="6" fillId="0" borderId="23" xfId="0" applyNumberFormat="1" applyFont="1" applyFill="1" applyBorder="1" applyAlignment="1">
      <alignment horizontal="right"/>
    </xf>
    <xf numFmtId="2" fontId="6" fillId="0" borderId="23" xfId="0" applyNumberFormat="1" applyFont="1" applyBorder="1" applyAlignment="1">
      <alignment vertical="top" wrapText="1"/>
    </xf>
    <xf numFmtId="0" fontId="6" fillId="0" borderId="24" xfId="0" applyFont="1" applyBorder="1" applyAlignment="1">
      <alignment wrapText="1"/>
    </xf>
    <xf numFmtId="0" fontId="6" fillId="0" borderId="0" xfId="0" applyFont="1" applyFill="1" applyBorder="1" applyAlignment="1">
      <alignment/>
    </xf>
    <xf numFmtId="2" fontId="9" fillId="0" borderId="13" xfId="0" applyNumberFormat="1" applyFont="1" applyBorder="1" applyAlignment="1">
      <alignment/>
    </xf>
    <xf numFmtId="0" fontId="3" fillId="0" borderId="20" xfId="0" applyFont="1" applyBorder="1" applyAlignment="1">
      <alignment horizontal="left"/>
    </xf>
    <xf numFmtId="0" fontId="6" fillId="0" borderId="22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37" borderId="39" xfId="0" applyFont="1" applyFill="1" applyBorder="1" applyAlignment="1">
      <alignment horizontal="center"/>
    </xf>
    <xf numFmtId="0" fontId="5" fillId="37" borderId="40" xfId="0" applyFont="1" applyFill="1" applyBorder="1" applyAlignment="1">
      <alignment horizontal="center"/>
    </xf>
    <xf numFmtId="0" fontId="5" fillId="37" borderId="41" xfId="0" applyFont="1" applyFill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37" borderId="32" xfId="0" applyFont="1" applyFill="1" applyBorder="1" applyAlignment="1">
      <alignment horizontal="right"/>
    </xf>
    <xf numFmtId="0" fontId="5" fillId="37" borderId="33" xfId="0" applyFont="1" applyFill="1" applyBorder="1" applyAlignment="1">
      <alignment horizontal="right"/>
    </xf>
    <xf numFmtId="0" fontId="5" fillId="34" borderId="25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5" borderId="25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5" fillId="36" borderId="38" xfId="0" applyFont="1" applyFill="1" applyBorder="1" applyAlignment="1">
      <alignment horizontal="center"/>
    </xf>
    <xf numFmtId="0" fontId="5" fillId="36" borderId="23" xfId="0" applyFont="1" applyFill="1" applyBorder="1" applyAlignment="1">
      <alignment horizontal="center"/>
    </xf>
    <xf numFmtId="0" fontId="5" fillId="36" borderId="22" xfId="0" applyFont="1" applyFill="1" applyBorder="1" applyAlignment="1">
      <alignment horizontal="left" vertical="justify"/>
    </xf>
    <xf numFmtId="0" fontId="5" fillId="36" borderId="11" xfId="0" applyFont="1" applyFill="1" applyBorder="1" applyAlignment="1">
      <alignment horizontal="left" vertical="justify"/>
    </xf>
    <xf numFmtId="0" fontId="5" fillId="35" borderId="25" xfId="0" applyFont="1" applyFill="1" applyBorder="1" applyAlignment="1">
      <alignment horizontal="left" vertical="justify"/>
    </xf>
    <xf numFmtId="0" fontId="5" fillId="35" borderId="20" xfId="0" applyFont="1" applyFill="1" applyBorder="1" applyAlignment="1">
      <alignment horizontal="left" vertical="justify"/>
    </xf>
    <xf numFmtId="0" fontId="5" fillId="36" borderId="38" xfId="0" applyFont="1" applyFill="1" applyBorder="1" applyAlignment="1">
      <alignment horizontal="left" vertical="justify"/>
    </xf>
    <xf numFmtId="0" fontId="5" fillId="36" borderId="23" xfId="0" applyFont="1" applyFill="1" applyBorder="1" applyAlignment="1">
      <alignment horizontal="left" vertical="justify"/>
    </xf>
    <xf numFmtId="0" fontId="5" fillId="37" borderId="43" xfId="0" applyFont="1" applyFill="1" applyBorder="1" applyAlignment="1">
      <alignment horizontal="center"/>
    </xf>
    <xf numFmtId="0" fontId="5" fillId="37" borderId="44" xfId="0" applyFont="1" applyFill="1" applyBorder="1" applyAlignment="1">
      <alignment horizontal="center"/>
    </xf>
    <xf numFmtId="0" fontId="5" fillId="37" borderId="45" xfId="0" applyFont="1" applyFill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6" fillId="0" borderId="34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34"/>
  <sheetViews>
    <sheetView tabSelected="1" zoomScalePageLayoutView="0" workbookViewId="0" topLeftCell="A10">
      <selection activeCell="B29" sqref="B29:D29"/>
    </sheetView>
  </sheetViews>
  <sheetFormatPr defaultColWidth="9.140625" defaultRowHeight="15"/>
  <cols>
    <col min="1" max="1" width="9.140625" style="10" customWidth="1"/>
    <col min="2" max="2" width="13.140625" style="10" customWidth="1"/>
    <col min="3" max="3" width="25.8515625" style="10" customWidth="1"/>
    <col min="4" max="4" width="23.140625" style="10" customWidth="1"/>
    <col min="5" max="5" width="14.421875" style="10" customWidth="1"/>
    <col min="6" max="6" width="29.421875" style="10" customWidth="1"/>
    <col min="7" max="7" width="20.140625" style="10" customWidth="1"/>
    <col min="8" max="8" width="16.421875" style="10" customWidth="1"/>
    <col min="9" max="16384" width="9.140625" style="10" customWidth="1"/>
  </cols>
  <sheetData>
    <row r="1" spans="2:6" ht="124.5" customHeight="1">
      <c r="B1" s="101" t="s">
        <v>23</v>
      </c>
      <c r="C1" s="101"/>
      <c r="D1" s="101"/>
      <c r="E1" s="101"/>
      <c r="F1" s="101"/>
    </row>
    <row r="2" spans="2:6" ht="16.5" thickBot="1">
      <c r="B2" s="105"/>
      <c r="C2" s="105"/>
      <c r="D2" s="105"/>
      <c r="E2" s="105"/>
      <c r="F2" s="105"/>
    </row>
    <row r="3" spans="2:6" ht="32.25" thickBot="1">
      <c r="B3" s="5" t="s">
        <v>0</v>
      </c>
      <c r="C3" s="6" t="s">
        <v>1</v>
      </c>
      <c r="D3" s="7" t="s">
        <v>2</v>
      </c>
      <c r="E3" s="7" t="s">
        <v>3</v>
      </c>
      <c r="F3" s="11" t="s">
        <v>10</v>
      </c>
    </row>
    <row r="4" spans="2:6" ht="16.5" thickBot="1">
      <c r="B4" s="102" t="s">
        <v>9</v>
      </c>
      <c r="C4" s="103"/>
      <c r="D4" s="103"/>
      <c r="E4" s="103"/>
      <c r="F4" s="104"/>
    </row>
    <row r="5" spans="2:6" ht="15.75">
      <c r="B5" s="100">
        <v>1</v>
      </c>
      <c r="C5" s="81" t="s">
        <v>12</v>
      </c>
      <c r="D5" s="82">
        <f>E5/1.2</f>
        <v>13986.000000000002</v>
      </c>
      <c r="E5" s="83">
        <v>16783.2</v>
      </c>
      <c r="F5" s="84"/>
    </row>
    <row r="6" spans="2:6" ht="15.75">
      <c r="B6" s="85">
        <v>2</v>
      </c>
      <c r="C6" s="14" t="s">
        <v>13</v>
      </c>
      <c r="D6" s="23">
        <f aca="true" t="shared" si="0" ref="D6:D15">E6/1.2</f>
        <v>13986.000000000002</v>
      </c>
      <c r="E6" s="13">
        <v>16783.2</v>
      </c>
      <c r="F6" s="86"/>
    </row>
    <row r="7" spans="2:6" ht="15.75">
      <c r="B7" s="85">
        <v>3</v>
      </c>
      <c r="C7" s="14" t="s">
        <v>14</v>
      </c>
      <c r="D7" s="23">
        <f t="shared" si="0"/>
        <v>13986.000000000002</v>
      </c>
      <c r="E7" s="13">
        <v>16783.2</v>
      </c>
      <c r="F7" s="86"/>
    </row>
    <row r="8" spans="2:6" ht="15.75">
      <c r="B8" s="87">
        <v>4</v>
      </c>
      <c r="C8" s="12" t="s">
        <v>15</v>
      </c>
      <c r="D8" s="23">
        <f t="shared" si="0"/>
        <v>13986.000000000002</v>
      </c>
      <c r="E8" s="13">
        <v>16783.2</v>
      </c>
      <c r="F8" s="88"/>
    </row>
    <row r="9" spans="2:6" ht="15.75">
      <c r="B9" s="87">
        <v>5</v>
      </c>
      <c r="C9" s="12" t="s">
        <v>16</v>
      </c>
      <c r="D9" s="23">
        <f t="shared" si="0"/>
        <v>13986.000000000002</v>
      </c>
      <c r="E9" s="13">
        <v>16783.2</v>
      </c>
      <c r="F9" s="88"/>
    </row>
    <row r="10" spans="2:6" ht="15.75">
      <c r="B10" s="87">
        <v>6</v>
      </c>
      <c r="C10" s="12" t="s">
        <v>17</v>
      </c>
      <c r="D10" s="23">
        <f t="shared" si="0"/>
        <v>13986.000000000002</v>
      </c>
      <c r="E10" s="13">
        <v>16783.2</v>
      </c>
      <c r="F10" s="88"/>
    </row>
    <row r="11" spans="2:6" ht="15.75">
      <c r="B11" s="87">
        <v>7</v>
      </c>
      <c r="C11" s="12" t="s">
        <v>18</v>
      </c>
      <c r="D11" s="23">
        <f t="shared" si="0"/>
        <v>13986.000000000002</v>
      </c>
      <c r="E11" s="13">
        <v>16783.2</v>
      </c>
      <c r="F11" s="88"/>
    </row>
    <row r="12" spans="2:6" ht="15.75">
      <c r="B12" s="89">
        <v>8</v>
      </c>
      <c r="C12" s="12" t="s">
        <v>19</v>
      </c>
      <c r="D12" s="23">
        <f t="shared" si="0"/>
        <v>13986.000000000002</v>
      </c>
      <c r="E12" s="13">
        <v>16783.2</v>
      </c>
      <c r="F12" s="88"/>
    </row>
    <row r="13" spans="2:6" ht="15.75">
      <c r="B13" s="89">
        <v>9</v>
      </c>
      <c r="C13" s="12" t="s">
        <v>20</v>
      </c>
      <c r="D13" s="23">
        <f t="shared" si="0"/>
        <v>13986.000000000002</v>
      </c>
      <c r="E13" s="13">
        <v>16783.2</v>
      </c>
      <c r="F13" s="88"/>
    </row>
    <row r="14" spans="2:6" ht="15.75">
      <c r="B14" s="89">
        <v>10</v>
      </c>
      <c r="C14" s="12" t="s">
        <v>21</v>
      </c>
      <c r="D14" s="23">
        <f t="shared" si="0"/>
        <v>13986.000000000002</v>
      </c>
      <c r="E14" s="13">
        <v>16783.2</v>
      </c>
      <c r="F14" s="88"/>
    </row>
    <row r="15" spans="2:6" ht="15.75">
      <c r="B15" s="90">
        <v>11</v>
      </c>
      <c r="C15" s="72" t="s">
        <v>22</v>
      </c>
      <c r="D15" s="73">
        <f t="shared" si="0"/>
        <v>13986.000000000002</v>
      </c>
      <c r="E15" s="74">
        <v>16783.2</v>
      </c>
      <c r="F15" s="91"/>
    </row>
    <row r="16" spans="2:6" ht="15.75">
      <c r="B16" s="87">
        <v>12</v>
      </c>
      <c r="C16" s="77" t="s">
        <v>25</v>
      </c>
      <c r="D16" s="78">
        <v>13986</v>
      </c>
      <c r="E16" s="79">
        <v>16783.2</v>
      </c>
      <c r="F16" s="88"/>
    </row>
    <row r="17" spans="2:6" ht="15.75">
      <c r="B17" s="87">
        <v>13</v>
      </c>
      <c r="C17" s="77" t="s">
        <v>26</v>
      </c>
      <c r="D17" s="78">
        <v>13986</v>
      </c>
      <c r="E17" s="79">
        <v>16783.2</v>
      </c>
      <c r="F17" s="88"/>
    </row>
    <row r="18" spans="2:6" ht="15.75">
      <c r="B18" s="87">
        <v>14</v>
      </c>
      <c r="C18" s="77" t="s">
        <v>73</v>
      </c>
      <c r="D18" s="78">
        <v>13986</v>
      </c>
      <c r="E18" s="79">
        <v>16783.2</v>
      </c>
      <c r="F18" s="88"/>
    </row>
    <row r="19" spans="2:6" ht="15.75">
      <c r="B19" s="87">
        <v>15</v>
      </c>
      <c r="C19" s="77" t="s">
        <v>78</v>
      </c>
      <c r="D19" s="78">
        <v>13986</v>
      </c>
      <c r="E19" s="79">
        <v>16783.2</v>
      </c>
      <c r="F19" s="88"/>
    </row>
    <row r="20" spans="2:6" ht="15.75">
      <c r="B20" s="87">
        <v>16</v>
      </c>
      <c r="C20" s="77" t="s">
        <v>79</v>
      </c>
      <c r="D20" s="78">
        <v>13986</v>
      </c>
      <c r="E20" s="79">
        <v>16783.2</v>
      </c>
      <c r="F20" s="88"/>
    </row>
    <row r="21" spans="2:6" ht="15.75">
      <c r="B21" s="87">
        <v>17</v>
      </c>
      <c r="C21" s="77" t="s">
        <v>86</v>
      </c>
      <c r="D21" s="78">
        <v>13986</v>
      </c>
      <c r="E21" s="79">
        <v>16783.2</v>
      </c>
      <c r="F21" s="88"/>
    </row>
    <row r="22" spans="2:6" ht="15.75">
      <c r="B22" s="87">
        <v>18</v>
      </c>
      <c r="C22" s="77" t="s">
        <v>89</v>
      </c>
      <c r="D22" s="78">
        <v>13986</v>
      </c>
      <c r="E22" s="79">
        <v>16783.2</v>
      </c>
      <c r="F22" s="88"/>
    </row>
    <row r="23" spans="2:6" ht="16.5" thickBot="1">
      <c r="B23" s="92">
        <v>19</v>
      </c>
      <c r="C23" s="93" t="s">
        <v>94</v>
      </c>
      <c r="D23" s="94">
        <v>13986</v>
      </c>
      <c r="E23" s="95">
        <v>16783.2</v>
      </c>
      <c r="F23" s="96"/>
    </row>
    <row r="24" spans="2:6" ht="16.5" thickBot="1">
      <c r="B24" s="124">
        <v>20</v>
      </c>
      <c r="C24" s="125" t="s">
        <v>95</v>
      </c>
      <c r="D24" s="94">
        <v>13986</v>
      </c>
      <c r="E24" s="95">
        <v>16783.2</v>
      </c>
      <c r="F24" s="126"/>
    </row>
    <row r="25" spans="2:256" ht="16.5" thickBot="1">
      <c r="B25" s="107" t="s">
        <v>8</v>
      </c>
      <c r="C25" s="108"/>
      <c r="D25" s="75">
        <f>SUM(D5:D24)</f>
        <v>279720</v>
      </c>
      <c r="E25" s="75">
        <f>SUM(E5:E24)</f>
        <v>335664.0000000001</v>
      </c>
      <c r="F25" s="76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ht="16.5" thickBot="1">
      <c r="B26" s="3"/>
      <c r="C26" s="8"/>
      <c r="D26" s="8"/>
      <c r="E26" s="8"/>
      <c r="F26" s="9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ht="15.75">
      <c r="B27" s="24"/>
      <c r="C27" s="4"/>
      <c r="D27" s="4"/>
      <c r="E27" s="15" t="s">
        <v>4</v>
      </c>
      <c r="F27" s="16" t="s">
        <v>5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ht="15.75">
      <c r="B28" s="109" t="s">
        <v>6</v>
      </c>
      <c r="C28" s="110"/>
      <c r="D28" s="110"/>
      <c r="E28" s="17">
        <v>503496</v>
      </c>
      <c r="F28" s="18">
        <f>SUM(E28*1.2)</f>
        <v>604195.2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ht="15.75">
      <c r="B29" s="111" t="s">
        <v>11</v>
      </c>
      <c r="C29" s="112"/>
      <c r="D29" s="112"/>
      <c r="E29" s="19">
        <f>SUM(D25)</f>
        <v>279720</v>
      </c>
      <c r="F29" s="25">
        <f>SUM(E25)</f>
        <v>335664.0000000001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ht="16.5" thickBot="1">
      <c r="B30" s="113" t="s">
        <v>7</v>
      </c>
      <c r="C30" s="114"/>
      <c r="D30" s="114"/>
      <c r="E30" s="26">
        <f>SUM(E28-E29)</f>
        <v>223776</v>
      </c>
      <c r="F30" s="27">
        <f>SUM(F28-F29)</f>
        <v>268531.19999999984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ht="15.75">
      <c r="B31" s="2"/>
      <c r="C31" s="20"/>
      <c r="D31" s="21"/>
      <c r="E31" s="21"/>
      <c r="F31" s="97"/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ht="15.75">
      <c r="D32" s="22"/>
    </row>
    <row r="34" spans="2:4" ht="15.75">
      <c r="B34" s="106"/>
      <c r="C34" s="106"/>
      <c r="D34" s="106"/>
    </row>
  </sheetData>
  <sheetProtection/>
  <mergeCells count="8">
    <mergeCell ref="B1:F1"/>
    <mergeCell ref="B4:F4"/>
    <mergeCell ref="B2:F2"/>
    <mergeCell ref="B34:D34"/>
    <mergeCell ref="B25:C25"/>
    <mergeCell ref="B28:D28"/>
    <mergeCell ref="B29:D29"/>
    <mergeCell ref="B30:D30"/>
  </mergeCells>
  <printOptions/>
  <pageMargins left="0.11811023622047245" right="0.11811023622047245" top="0.35433070866141736" bottom="0.35433070866141736" header="0.11811023622047245" footer="0.11811023622047245"/>
  <pageSetup horizontalDpi="600" verticalDpi="600" orientation="portrait" paperSize="9" r:id="rId1"/>
  <headerFooter>
    <oddHeader>&amp;CPage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43"/>
  <sheetViews>
    <sheetView zoomScalePageLayoutView="0" workbookViewId="0" topLeftCell="A22">
      <selection activeCell="B36" sqref="B36"/>
    </sheetView>
  </sheetViews>
  <sheetFormatPr defaultColWidth="9.140625" defaultRowHeight="15"/>
  <cols>
    <col min="1" max="1" width="13.140625" style="10" customWidth="1"/>
    <col min="2" max="2" width="25.8515625" style="10" customWidth="1"/>
    <col min="3" max="3" width="23.140625" style="10" customWidth="1"/>
    <col min="4" max="4" width="14.421875" style="10" customWidth="1"/>
    <col min="5" max="5" width="29.421875" style="10" customWidth="1"/>
    <col min="6" max="6" width="20.140625" style="10" customWidth="1"/>
    <col min="7" max="7" width="16.421875" style="10" customWidth="1"/>
    <col min="8" max="16384" width="9.140625" style="10" customWidth="1"/>
  </cols>
  <sheetData>
    <row r="1" spans="1:5" ht="174.75" customHeight="1">
      <c r="A1" s="101" t="s">
        <v>24</v>
      </c>
      <c r="B1" s="101"/>
      <c r="C1" s="101"/>
      <c r="D1" s="101"/>
      <c r="E1" s="101"/>
    </row>
    <row r="2" spans="1:5" ht="16.5" thickBot="1">
      <c r="A2" s="105"/>
      <c r="B2" s="105"/>
      <c r="C2" s="105"/>
      <c r="D2" s="105"/>
      <c r="E2" s="105"/>
    </row>
    <row r="3" spans="1:5" s="71" customFormat="1" ht="32.25" thickBot="1">
      <c r="A3" s="68" t="s">
        <v>0</v>
      </c>
      <c r="B3" s="69" t="s">
        <v>1</v>
      </c>
      <c r="C3" s="69" t="s">
        <v>2</v>
      </c>
      <c r="D3" s="7" t="s">
        <v>3</v>
      </c>
      <c r="E3" s="70" t="s">
        <v>10</v>
      </c>
    </row>
    <row r="4" spans="1:5" ht="16.5" thickBot="1">
      <c r="A4" s="121" t="s">
        <v>9</v>
      </c>
      <c r="B4" s="122"/>
      <c r="C4" s="122"/>
      <c r="D4" s="122"/>
      <c r="E4" s="123"/>
    </row>
    <row r="5" spans="1:5" ht="15.75">
      <c r="A5" s="29" t="s">
        <v>27</v>
      </c>
      <c r="B5" s="4" t="s">
        <v>28</v>
      </c>
      <c r="C5" s="4">
        <v>3721.29</v>
      </c>
      <c r="D5" s="28">
        <f>SUM(C5*1.2)</f>
        <v>4465.548</v>
      </c>
      <c r="E5" s="30"/>
    </row>
    <row r="6" spans="1:5" ht="15.75">
      <c r="A6" s="31" t="s">
        <v>29</v>
      </c>
      <c r="B6" s="28" t="s">
        <v>30</v>
      </c>
      <c r="C6" s="28">
        <v>3721.29</v>
      </c>
      <c r="D6" s="28">
        <f aca="true" t="shared" si="0" ref="D6:D38">SUM(C6*1.2)</f>
        <v>4465.548</v>
      </c>
      <c r="E6" s="32"/>
    </row>
    <row r="7" spans="1:5" ht="15.75">
      <c r="A7" s="31" t="s">
        <v>31</v>
      </c>
      <c r="B7" s="28" t="s">
        <v>32</v>
      </c>
      <c r="C7" s="28">
        <v>4518.71</v>
      </c>
      <c r="D7" s="28">
        <f t="shared" si="0"/>
        <v>5422.452</v>
      </c>
      <c r="E7" s="32"/>
    </row>
    <row r="8" spans="1:5" ht="15.75">
      <c r="A8" s="31" t="s">
        <v>33</v>
      </c>
      <c r="B8" s="28" t="s">
        <v>34</v>
      </c>
      <c r="C8" s="33">
        <v>4120</v>
      </c>
      <c r="D8" s="28">
        <f t="shared" si="0"/>
        <v>4944</v>
      </c>
      <c r="E8" s="32"/>
    </row>
    <row r="9" spans="1:5" ht="15.75">
      <c r="A9" s="34" t="s">
        <v>35</v>
      </c>
      <c r="B9" s="35" t="s">
        <v>36</v>
      </c>
      <c r="C9" s="33">
        <v>4120</v>
      </c>
      <c r="D9" s="28">
        <f t="shared" si="0"/>
        <v>4944</v>
      </c>
      <c r="E9" s="32"/>
    </row>
    <row r="10" spans="1:5" ht="15.75">
      <c r="A10" s="34" t="s">
        <v>37</v>
      </c>
      <c r="B10" s="35" t="s">
        <v>38</v>
      </c>
      <c r="C10" s="33">
        <v>4120</v>
      </c>
      <c r="D10" s="28">
        <f t="shared" si="0"/>
        <v>4944</v>
      </c>
      <c r="E10" s="32"/>
    </row>
    <row r="11" spans="1:5" ht="15.75">
      <c r="A11" s="34" t="s">
        <v>39</v>
      </c>
      <c r="B11" s="35" t="s">
        <v>40</v>
      </c>
      <c r="C11" s="33">
        <v>4120</v>
      </c>
      <c r="D11" s="28">
        <f t="shared" si="0"/>
        <v>4944</v>
      </c>
      <c r="E11" s="32"/>
    </row>
    <row r="12" spans="1:5" ht="15.75">
      <c r="A12" s="34" t="s">
        <v>41</v>
      </c>
      <c r="B12" s="35" t="s">
        <v>42</v>
      </c>
      <c r="C12" s="33">
        <v>4120</v>
      </c>
      <c r="D12" s="28">
        <f t="shared" si="0"/>
        <v>4944</v>
      </c>
      <c r="E12" s="32"/>
    </row>
    <row r="13" spans="1:5" ht="16.5" thickBot="1">
      <c r="A13" s="37" t="s">
        <v>43</v>
      </c>
      <c r="B13" s="38" t="s">
        <v>44</v>
      </c>
      <c r="C13" s="39">
        <v>4120</v>
      </c>
      <c r="D13" s="53">
        <f t="shared" si="0"/>
        <v>4944</v>
      </c>
      <c r="E13" s="40"/>
    </row>
    <row r="14" spans="1:5" ht="16.5" thickBot="1">
      <c r="A14" s="49" t="s">
        <v>70</v>
      </c>
      <c r="B14" s="50"/>
      <c r="C14" s="51">
        <f>SUM(C5:C13)</f>
        <v>36681.29</v>
      </c>
      <c r="D14" s="56">
        <f t="shared" si="0"/>
        <v>44017.548</v>
      </c>
      <c r="E14" s="52"/>
    </row>
    <row r="15" spans="1:5" ht="15.75">
      <c r="A15" s="57" t="s">
        <v>45</v>
      </c>
      <c r="B15" s="58" t="s">
        <v>46</v>
      </c>
      <c r="C15" s="55">
        <v>4120</v>
      </c>
      <c r="D15" s="54">
        <f t="shared" si="0"/>
        <v>4944</v>
      </c>
      <c r="E15" s="59"/>
    </row>
    <row r="16" spans="1:5" ht="15.75">
      <c r="A16" s="34" t="s">
        <v>47</v>
      </c>
      <c r="B16" s="35" t="s">
        <v>48</v>
      </c>
      <c r="C16" s="33">
        <v>4120</v>
      </c>
      <c r="D16" s="28">
        <f t="shared" si="0"/>
        <v>4944</v>
      </c>
      <c r="E16" s="32"/>
    </row>
    <row r="17" spans="1:5" ht="15.75">
      <c r="A17" s="34" t="s">
        <v>49</v>
      </c>
      <c r="B17" s="35" t="s">
        <v>50</v>
      </c>
      <c r="C17" s="33">
        <v>4120</v>
      </c>
      <c r="D17" s="28">
        <f t="shared" si="0"/>
        <v>4944</v>
      </c>
      <c r="E17" s="32"/>
    </row>
    <row r="18" spans="1:255" ht="15.75">
      <c r="A18" s="34" t="s">
        <v>51</v>
      </c>
      <c r="B18" s="35" t="s">
        <v>52</v>
      </c>
      <c r="C18" s="33">
        <v>4120</v>
      </c>
      <c r="D18" s="28">
        <f t="shared" si="0"/>
        <v>4944</v>
      </c>
      <c r="E18" s="32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5.75">
      <c r="A19" s="34" t="s">
        <v>53</v>
      </c>
      <c r="B19" s="35" t="s">
        <v>54</v>
      </c>
      <c r="C19" s="33">
        <v>4120</v>
      </c>
      <c r="D19" s="28">
        <f t="shared" si="0"/>
        <v>4944</v>
      </c>
      <c r="E19" s="32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5.75">
      <c r="A20" s="34" t="s">
        <v>55</v>
      </c>
      <c r="B20" s="35" t="s">
        <v>56</v>
      </c>
      <c r="C20" s="33">
        <v>4120</v>
      </c>
      <c r="D20" s="28">
        <f t="shared" si="0"/>
        <v>4944</v>
      </c>
      <c r="E20" s="32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5.75">
      <c r="A21" s="34" t="s">
        <v>57</v>
      </c>
      <c r="B21" s="35" t="s">
        <v>58</v>
      </c>
      <c r="C21" s="33">
        <v>4120</v>
      </c>
      <c r="D21" s="28">
        <f t="shared" si="0"/>
        <v>4944</v>
      </c>
      <c r="E21" s="32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5.75">
      <c r="A22" s="34" t="s">
        <v>59</v>
      </c>
      <c r="B22" s="35" t="s">
        <v>60</v>
      </c>
      <c r="C22" s="33">
        <v>4120</v>
      </c>
      <c r="D22" s="28">
        <f t="shared" si="0"/>
        <v>4944</v>
      </c>
      <c r="E22" s="3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5.75">
      <c r="A23" s="34" t="s">
        <v>61</v>
      </c>
      <c r="B23" s="35" t="s">
        <v>62</v>
      </c>
      <c r="C23" s="33">
        <v>4120</v>
      </c>
      <c r="D23" s="28">
        <f t="shared" si="0"/>
        <v>4944</v>
      </c>
      <c r="E23" s="32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5.75">
      <c r="A24" s="34" t="s">
        <v>63</v>
      </c>
      <c r="B24" s="35" t="s">
        <v>64</v>
      </c>
      <c r="C24" s="33">
        <v>4120</v>
      </c>
      <c r="D24" s="28">
        <f t="shared" si="0"/>
        <v>4944</v>
      </c>
      <c r="E24" s="3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5" ht="15.75">
      <c r="A25" s="34" t="s">
        <v>65</v>
      </c>
      <c r="B25" s="35" t="s">
        <v>66</v>
      </c>
      <c r="C25" s="33">
        <v>4120</v>
      </c>
      <c r="D25" s="28">
        <f t="shared" si="0"/>
        <v>4944</v>
      </c>
      <c r="E25" s="32"/>
    </row>
    <row r="26" spans="1:5" ht="16.5" thickBot="1">
      <c r="A26" s="37" t="s">
        <v>67</v>
      </c>
      <c r="B26" s="38" t="s">
        <v>68</v>
      </c>
      <c r="C26" s="39">
        <v>4120</v>
      </c>
      <c r="D26" s="53">
        <f t="shared" si="0"/>
        <v>4944</v>
      </c>
      <c r="E26" s="40"/>
    </row>
    <row r="27" spans="1:5" ht="15.75" thickBot="1">
      <c r="A27" s="49" t="s">
        <v>71</v>
      </c>
      <c r="B27" s="50"/>
      <c r="C27" s="51">
        <f>SUM(C15:C26)</f>
        <v>49440</v>
      </c>
      <c r="D27" s="98">
        <f t="shared" si="0"/>
        <v>59328</v>
      </c>
      <c r="E27" s="52"/>
    </row>
    <row r="28" spans="1:5" ht="15">
      <c r="A28" s="80" t="s">
        <v>74</v>
      </c>
      <c r="B28" s="35" t="s">
        <v>76</v>
      </c>
      <c r="C28" s="33">
        <v>4120</v>
      </c>
      <c r="D28" s="55">
        <f t="shared" si="0"/>
        <v>4944</v>
      </c>
      <c r="E28" s="59"/>
    </row>
    <row r="29" spans="1:5" ht="15">
      <c r="A29" s="80" t="s">
        <v>75</v>
      </c>
      <c r="B29" s="35" t="s">
        <v>77</v>
      </c>
      <c r="C29" s="33">
        <v>4120</v>
      </c>
      <c r="D29" s="33">
        <f t="shared" si="0"/>
        <v>4944</v>
      </c>
      <c r="E29" s="59"/>
    </row>
    <row r="30" spans="1:5" ht="15">
      <c r="A30" s="80" t="s">
        <v>80</v>
      </c>
      <c r="B30" s="54" t="s">
        <v>83</v>
      </c>
      <c r="C30" s="33">
        <v>4120</v>
      </c>
      <c r="D30" s="33">
        <f t="shared" si="0"/>
        <v>4944</v>
      </c>
      <c r="E30" s="59"/>
    </row>
    <row r="31" spans="1:5" ht="15">
      <c r="A31" s="80" t="s">
        <v>81</v>
      </c>
      <c r="B31" s="54" t="s">
        <v>84</v>
      </c>
      <c r="C31" s="33">
        <v>4120</v>
      </c>
      <c r="D31" s="33">
        <f t="shared" si="0"/>
        <v>4944</v>
      </c>
      <c r="E31" s="59"/>
    </row>
    <row r="32" spans="1:5" ht="15">
      <c r="A32" s="80" t="s">
        <v>82</v>
      </c>
      <c r="B32" s="54" t="s">
        <v>85</v>
      </c>
      <c r="C32" s="33">
        <v>4120</v>
      </c>
      <c r="D32" s="33">
        <f t="shared" si="0"/>
        <v>4944</v>
      </c>
      <c r="E32" s="59"/>
    </row>
    <row r="33" spans="1:5" ht="15">
      <c r="A33" s="80" t="s">
        <v>87</v>
      </c>
      <c r="B33" s="99" t="s">
        <v>88</v>
      </c>
      <c r="C33" s="33">
        <v>4120</v>
      </c>
      <c r="D33" s="33">
        <v>4944</v>
      </c>
      <c r="E33" s="59"/>
    </row>
    <row r="34" spans="1:5" ht="15">
      <c r="A34" s="80" t="s">
        <v>90</v>
      </c>
      <c r="B34" s="99" t="s">
        <v>91</v>
      </c>
      <c r="C34" s="33">
        <v>4120</v>
      </c>
      <c r="D34" s="33">
        <v>4944</v>
      </c>
      <c r="E34" s="32"/>
    </row>
    <row r="35" spans="1:5" ht="15">
      <c r="A35" s="80" t="s">
        <v>92</v>
      </c>
      <c r="B35" s="99" t="s">
        <v>93</v>
      </c>
      <c r="C35" s="33">
        <v>4120</v>
      </c>
      <c r="D35" s="33">
        <v>4944</v>
      </c>
      <c r="E35" s="32"/>
    </row>
    <row r="36" spans="1:5" ht="15">
      <c r="A36" s="36"/>
      <c r="B36" s="28"/>
      <c r="C36" s="33">
        <v>0</v>
      </c>
      <c r="D36" s="33">
        <f t="shared" si="0"/>
        <v>0</v>
      </c>
      <c r="E36" s="32"/>
    </row>
    <row r="37" spans="1:5" ht="15">
      <c r="A37" s="36"/>
      <c r="B37" s="28"/>
      <c r="C37" s="33">
        <v>0</v>
      </c>
      <c r="D37" s="33">
        <f t="shared" si="0"/>
        <v>0</v>
      </c>
      <c r="E37" s="32"/>
    </row>
    <row r="38" spans="1:5" ht="15">
      <c r="A38" s="36"/>
      <c r="B38" s="28"/>
      <c r="C38" s="33">
        <v>0</v>
      </c>
      <c r="D38" s="33">
        <f t="shared" si="0"/>
        <v>0</v>
      </c>
      <c r="E38" s="32"/>
    </row>
    <row r="39" spans="1:5" ht="15.75" thickBot="1">
      <c r="A39" s="45" t="s">
        <v>72</v>
      </c>
      <c r="B39" s="46"/>
      <c r="C39" s="47">
        <f>SUM(C28:C38)</f>
        <v>32960</v>
      </c>
      <c r="D39" s="47">
        <f>SUM(D28:D38)</f>
        <v>39552</v>
      </c>
      <c r="E39" s="48"/>
    </row>
    <row r="40" spans="1:5" ht="20.25" customHeight="1" thickBot="1">
      <c r="A40" s="42" t="s">
        <v>69</v>
      </c>
      <c r="B40" s="43"/>
      <c r="C40" s="44">
        <f>SUM(C14+C27+C39)</f>
        <v>119081.29000000001</v>
      </c>
      <c r="D40" s="44">
        <f>SUM(C40*1.2)</f>
        <v>142897.548</v>
      </c>
      <c r="E40" s="41"/>
    </row>
    <row r="41" spans="1:255" ht="28.5" customHeight="1">
      <c r="A41" s="115" t="s">
        <v>6</v>
      </c>
      <c r="B41" s="116"/>
      <c r="C41" s="60">
        <v>503496</v>
      </c>
      <c r="D41" s="60">
        <f>SUM(C41*1.2)</f>
        <v>604195.2</v>
      </c>
      <c r="E41" s="6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32.25" customHeight="1">
      <c r="A42" s="117" t="s">
        <v>11</v>
      </c>
      <c r="B42" s="118"/>
      <c r="C42" s="62">
        <f>SUM(C14+C27+C39)</f>
        <v>119081.29000000001</v>
      </c>
      <c r="D42" s="63">
        <f>SUM(C42*1.2)</f>
        <v>142897.548</v>
      </c>
      <c r="E42" s="64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33" customHeight="1" thickBot="1">
      <c r="A43" s="119" t="s">
        <v>7</v>
      </c>
      <c r="B43" s="120"/>
      <c r="C43" s="65">
        <f>SUM(C41-C42)</f>
        <v>384414.70999999996</v>
      </c>
      <c r="D43" s="66">
        <f>SUM(C43*1.2)</f>
        <v>461297.65199999994</v>
      </c>
      <c r="E43" s="67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</sheetData>
  <sheetProtection/>
  <mergeCells count="6">
    <mergeCell ref="A41:B41"/>
    <mergeCell ref="A42:B42"/>
    <mergeCell ref="A43:B43"/>
    <mergeCell ref="A1:E1"/>
    <mergeCell ref="A2:E2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sstancheva</dc:creator>
  <cp:keywords/>
  <dc:description/>
  <cp:lastModifiedBy>zdocheva</cp:lastModifiedBy>
  <cp:lastPrinted>2014-09-29T12:47:02Z</cp:lastPrinted>
  <dcterms:created xsi:type="dcterms:W3CDTF">2012-05-23T05:56:12Z</dcterms:created>
  <dcterms:modified xsi:type="dcterms:W3CDTF">2015-10-14T13:07:39Z</dcterms:modified>
  <cp:category/>
  <cp:version/>
  <cp:contentType/>
  <cp:contentStatus/>
</cp:coreProperties>
</file>